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040" tabRatio="822" activeTab="2"/>
  </bookViews>
  <sheets>
    <sheet name="aree di intervento anziani" sheetId="5" r:id="rId1"/>
    <sheet name="famiglie e minori" sheetId="10" r:id="rId2"/>
    <sheet name="altri servizi " sheetId="12" r:id="rId3"/>
  </sheets>
  <definedNames>
    <definedName name="_xlnm.Print_Area" localSheetId="0">'aree di intervento anziani'!$A$1:$I$15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0" l="1"/>
  <c r="G7" i="5" l="1"/>
  <c r="H7" i="5"/>
  <c r="F8" i="5"/>
  <c r="F7" i="5" l="1"/>
  <c r="D7" i="12"/>
  <c r="E10" i="12"/>
  <c r="D10" i="12"/>
  <c r="G9" i="12"/>
  <c r="E9" i="12"/>
  <c r="D9" i="12"/>
  <c r="C7" i="12"/>
  <c r="C7" i="10"/>
  <c r="I7" i="5" l="1"/>
  <c r="E7" i="10" l="1"/>
  <c r="F7" i="10"/>
  <c r="B7" i="10"/>
  <c r="G7" i="10" l="1"/>
  <c r="G8" i="5" l="1"/>
  <c r="H8" i="5"/>
  <c r="I8" i="5" l="1"/>
</calcChain>
</file>

<file path=xl/sharedStrings.xml><?xml version="1.0" encoding="utf-8"?>
<sst xmlns="http://schemas.openxmlformats.org/spreadsheetml/2006/main" count="47" uniqueCount="29">
  <si>
    <t>Area tematica di intervento e tipologia di servizi erogati</t>
  </si>
  <si>
    <t>Anziani</t>
  </si>
  <si>
    <t>nr. di prestazioni erogate (giorni x utente)</t>
  </si>
  <si>
    <t>dati esercizio 2017</t>
  </si>
  <si>
    <t>servizio non accreditato</t>
  </si>
  <si>
    <t>servizio accreditato</t>
  </si>
  <si>
    <t>n. posti/utenti</t>
  </si>
  <si>
    <t>nr. posti/capienza di utenza totali</t>
  </si>
  <si>
    <t xml:space="preserve">acquisto beni </t>
  </si>
  <si>
    <t xml:space="preserve">altri costi </t>
  </si>
  <si>
    <t>acquisto servizi</t>
  </si>
  <si>
    <t>case residenza anziani CRA</t>
  </si>
  <si>
    <t>appartamenti protetti</t>
  </si>
  <si>
    <t xml:space="preserve">Famiglie e minori </t>
  </si>
  <si>
    <t>Altri servizi</t>
  </si>
  <si>
    <t>servizi educativi</t>
  </si>
  <si>
    <t>diretta</t>
  </si>
  <si>
    <t>Monitoraggio Ass. Domiciliare</t>
  </si>
  <si>
    <t>Caffè Alzheimer (Amarcord Cafè)</t>
  </si>
  <si>
    <t xml:space="preserve">Meeting Center (Centro Incontro) </t>
  </si>
  <si>
    <t>Residence dei babbi</t>
  </si>
  <si>
    <t>personale addetto</t>
  </si>
  <si>
    <t xml:space="preserve">tipologia di servizio </t>
  </si>
  <si>
    <t xml:space="preserve">personale addetto </t>
  </si>
  <si>
    <r>
      <t xml:space="preserve">costi del servizio </t>
    </r>
    <r>
      <rPr>
        <sz val="8"/>
        <rFont val="Calibri"/>
        <family val="2"/>
        <scheme val="minor"/>
      </rPr>
      <t>(in migliaia di euro)</t>
    </r>
    <r>
      <rPr>
        <sz val="11"/>
        <rFont val="Calibri"/>
        <family val="2"/>
        <scheme val="minor"/>
      </rPr>
      <t xml:space="preserve">
</t>
    </r>
  </si>
  <si>
    <r>
      <t xml:space="preserve">tipologia di servizio  </t>
    </r>
    <r>
      <rPr>
        <vertAlign val="superscript"/>
        <sz val="11"/>
        <color theme="1"/>
        <rFont val="Calibri"/>
        <family val="2"/>
        <scheme val="minor"/>
      </rPr>
      <t xml:space="preserve"> </t>
    </r>
  </si>
  <si>
    <t xml:space="preserve">tipologia di servizio  </t>
  </si>
  <si>
    <t xml:space="preserve">tipologia di gestione </t>
  </si>
  <si>
    <r>
      <t xml:space="preserve">tipologia di gestione </t>
    </r>
    <r>
      <rPr>
        <i/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</si>
</sst>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1" xfId="0" applyFill="1" applyBorder="1" applyAlignment="1">
      <alignment vertical="center" wrapText="1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Fill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Fill="1"/>
    <xf numFmtId="0" fontId="4" fillId="0" borderId="0" xfId="0" applyFont="1"/>
    <xf numFmtId="164" fontId="0" fillId="3" borderId="1" xfId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3" borderId="1" xfId="1" applyFont="1" applyFill="1" applyBorder="1"/>
    <xf numFmtId="164" fontId="0" fillId="0" borderId="0" xfId="0" applyNumberFormat="1"/>
    <xf numFmtId="164" fontId="0" fillId="0" borderId="1" xfId="1" applyFont="1" applyFill="1" applyBorder="1"/>
    <xf numFmtId="2" fontId="0" fillId="0" borderId="0" xfId="0" applyNumberFormat="1"/>
    <xf numFmtId="0" fontId="0" fillId="0" borderId="1" xfId="0" applyFill="1" applyBorder="1" applyAlignment="1">
      <alignment horizontal="center"/>
    </xf>
    <xf numFmtId="164" fontId="0" fillId="0" borderId="0" xfId="1" applyFont="1"/>
    <xf numFmtId="164" fontId="0" fillId="0" borderId="0" xfId="1" applyFont="1" applyFill="1"/>
    <xf numFmtId="0" fontId="4" fillId="0" borderId="1" xfId="0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Normal="100" workbookViewId="0">
      <selection activeCell="G23" sqref="G23"/>
    </sheetView>
  </sheetViews>
  <sheetFormatPr defaultRowHeight="15" x14ac:dyDescent="0.25"/>
  <cols>
    <col min="1" max="1" width="35.28515625" customWidth="1"/>
    <col min="2" max="2" width="14.42578125" bestFit="1" customWidth="1"/>
    <col min="3" max="3" width="11.7109375" bestFit="1" customWidth="1"/>
    <col min="4" max="4" width="13.140625" customWidth="1"/>
    <col min="5" max="5" width="12.42578125" customWidth="1"/>
    <col min="6" max="6" width="14.7109375" bestFit="1" customWidth="1"/>
    <col min="7" max="8" width="13.140625" bestFit="1" customWidth="1"/>
    <col min="9" max="12" width="14.7109375" bestFit="1" customWidth="1"/>
  </cols>
  <sheetData>
    <row r="1" spans="1:12" x14ac:dyDescent="0.25">
      <c r="A1" s="28" t="s">
        <v>3</v>
      </c>
      <c r="B1" s="28"/>
      <c r="C1" s="28"/>
      <c r="D1" s="28"/>
      <c r="E1" s="28"/>
    </row>
    <row r="2" spans="1:12" ht="1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2" ht="33" customHeight="1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12" s="10" customFormat="1" ht="30" customHeight="1" x14ac:dyDescent="0.3">
      <c r="A4" s="30" t="s">
        <v>1</v>
      </c>
      <c r="B4" s="30"/>
      <c r="C4" s="30"/>
      <c r="D4" s="30"/>
      <c r="E4" s="30"/>
      <c r="F4" s="30"/>
      <c r="G4" s="30"/>
      <c r="H4" s="30"/>
      <c r="I4" s="30"/>
    </row>
    <row r="5" spans="1:12" ht="60.75" customHeight="1" x14ac:dyDescent="0.25">
      <c r="A5" s="31" t="s">
        <v>26</v>
      </c>
      <c r="B5" s="32" t="s">
        <v>5</v>
      </c>
      <c r="C5" s="32"/>
      <c r="D5" s="32" t="s">
        <v>4</v>
      </c>
      <c r="E5" s="32"/>
      <c r="F5" s="32" t="s">
        <v>24</v>
      </c>
      <c r="G5" s="33"/>
      <c r="H5" s="33"/>
      <c r="I5" s="33"/>
    </row>
    <row r="6" spans="1:12" ht="30" x14ac:dyDescent="0.25">
      <c r="A6" s="31"/>
      <c r="B6" s="26" t="s">
        <v>27</v>
      </c>
      <c r="C6" s="26" t="s">
        <v>6</v>
      </c>
      <c r="D6" s="26" t="s">
        <v>28</v>
      </c>
      <c r="E6" s="26" t="s">
        <v>6</v>
      </c>
      <c r="F6" s="8" t="s">
        <v>21</v>
      </c>
      <c r="G6" s="8" t="s">
        <v>10</v>
      </c>
      <c r="H6" s="8" t="s">
        <v>8</v>
      </c>
      <c r="I6" s="8" t="s">
        <v>9</v>
      </c>
    </row>
    <row r="7" spans="1:12" s="9" customFormat="1" ht="18.75" customHeight="1" x14ac:dyDescent="0.25">
      <c r="A7" s="3" t="s">
        <v>11</v>
      </c>
      <c r="B7" s="3" t="s">
        <v>16</v>
      </c>
      <c r="C7" s="3">
        <v>95</v>
      </c>
      <c r="D7" s="3" t="s">
        <v>16</v>
      </c>
      <c r="E7" s="3">
        <v>4</v>
      </c>
      <c r="F7" s="17">
        <f>(321180+83544+24200+30648+448+898562+1637+238336+9049+249+3693+71565+37689+76591+96433+19864+758+351317+101573+4008+1361+31672+16330)-F8</f>
        <v>2351105.2439999999</v>
      </c>
      <c r="G7" s="17">
        <f>42603+6755+518354+275019+2771+69522+34113+11785+7760+1412</f>
        <v>970094</v>
      </c>
      <c r="H7" s="17">
        <f>52704+33961+27339+8126</f>
        <v>122130</v>
      </c>
      <c r="I7" s="17">
        <f>2769842+1412+1125932-F7-G7-H7</f>
        <v>453856.75600000005</v>
      </c>
      <c r="J7" s="18"/>
      <c r="K7" s="18"/>
      <c r="L7" s="18"/>
    </row>
    <row r="8" spans="1:12" s="9" customFormat="1" ht="18.75" customHeight="1" x14ac:dyDescent="0.25">
      <c r="A8" s="3" t="s">
        <v>12</v>
      </c>
      <c r="B8" s="6"/>
      <c r="C8" s="6"/>
      <c r="D8" s="6" t="s">
        <v>16</v>
      </c>
      <c r="E8" s="6">
        <v>20</v>
      </c>
      <c r="F8" s="27">
        <f>28684.83+28606.74+(35171.96*35%)</f>
        <v>69601.756000000008</v>
      </c>
      <c r="G8" s="17">
        <f>36010+5026+14751+26402+22438</f>
        <v>104627</v>
      </c>
      <c r="H8" s="17">
        <f>51+71+481</f>
        <v>603</v>
      </c>
      <c r="I8" s="17">
        <f>90545+89598-F8-G8-H8</f>
        <v>5311.2439999999915</v>
      </c>
      <c r="J8" s="18"/>
      <c r="K8" s="18"/>
      <c r="L8" s="18"/>
    </row>
    <row r="9" spans="1:12" ht="16.5" customHeight="1" x14ac:dyDescent="0.25">
      <c r="A9" s="13"/>
      <c r="B9" s="4"/>
      <c r="C9" s="4"/>
      <c r="D9" s="4"/>
      <c r="E9" s="4"/>
      <c r="J9" s="20"/>
      <c r="K9" s="20"/>
      <c r="L9" s="20"/>
    </row>
    <row r="10" spans="1:12" ht="16.5" customHeight="1" x14ac:dyDescent="0.25">
      <c r="A10" s="14"/>
      <c r="B10" s="5"/>
      <c r="C10" s="5"/>
      <c r="D10" s="5"/>
      <c r="E10" s="5"/>
    </row>
    <row r="11" spans="1:12" ht="16.5" customHeight="1" x14ac:dyDescent="0.25">
      <c r="A11" s="14"/>
      <c r="B11" s="5"/>
      <c r="C11" s="5"/>
      <c r="D11" s="5"/>
      <c r="E11" s="5"/>
    </row>
    <row r="12" spans="1:12" ht="16.5" customHeight="1" x14ac:dyDescent="0.25">
      <c r="A12" s="14"/>
      <c r="B12" s="5"/>
      <c r="C12" s="5"/>
      <c r="D12" s="5"/>
      <c r="E12" s="5"/>
      <c r="I12" s="24"/>
      <c r="J12" s="24"/>
    </row>
    <row r="13" spans="1:12" ht="16.5" customHeight="1" x14ac:dyDescent="0.25">
      <c r="A13" s="14"/>
      <c r="B13" s="5"/>
      <c r="C13" s="5"/>
      <c r="D13" s="5"/>
      <c r="E13" s="5"/>
      <c r="I13" s="24"/>
      <c r="J13" s="24"/>
    </row>
    <row r="14" spans="1:12" s="1" customFormat="1" ht="16.5" customHeight="1" x14ac:dyDescent="0.25">
      <c r="A14" s="15"/>
      <c r="B14" s="12"/>
      <c r="C14" s="12"/>
      <c r="D14" s="12"/>
      <c r="E14" s="12"/>
      <c r="I14" s="25"/>
      <c r="J14" s="25"/>
    </row>
    <row r="15" spans="1:12" ht="16.5" customHeight="1" x14ac:dyDescent="0.25">
      <c r="A15" s="14"/>
      <c r="B15" s="5"/>
      <c r="C15" s="5"/>
      <c r="D15" s="5"/>
      <c r="E15" s="5"/>
      <c r="I15" s="24"/>
      <c r="J15" s="24"/>
    </row>
    <row r="16" spans="1:12" x14ac:dyDescent="0.25">
      <c r="A16" s="16"/>
      <c r="J16" s="24"/>
    </row>
    <row r="17" spans="1:1" x14ac:dyDescent="0.25">
      <c r="A17" s="7"/>
    </row>
  </sheetData>
  <mergeCells count="7">
    <mergeCell ref="A1:E1"/>
    <mergeCell ref="A2:I3"/>
    <mergeCell ref="A4:I4"/>
    <mergeCell ref="A5:A6"/>
    <mergeCell ref="F5:I5"/>
    <mergeCell ref="B5:C5"/>
    <mergeCell ref="D5:E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selection activeCell="H10" sqref="H10"/>
    </sheetView>
  </sheetViews>
  <sheetFormatPr defaultRowHeight="15" x14ac:dyDescent="0.25"/>
  <cols>
    <col min="1" max="1" width="30.5703125" customWidth="1"/>
    <col min="2" max="2" width="14.140625" customWidth="1"/>
    <col min="3" max="3" width="10.85546875" customWidth="1"/>
    <col min="4" max="5" width="13.140625" bestFit="1" customWidth="1"/>
    <col min="6" max="6" width="12" bestFit="1" customWidth="1"/>
    <col min="7" max="7" width="13.140625" bestFit="1" customWidth="1"/>
    <col min="8" max="9" width="14.7109375" bestFit="1" customWidth="1"/>
    <col min="10" max="10" width="13.140625" bestFit="1" customWidth="1"/>
  </cols>
  <sheetData>
    <row r="1" spans="1:12" x14ac:dyDescent="0.25">
      <c r="A1" s="28" t="s">
        <v>3</v>
      </c>
      <c r="B1" s="28"/>
      <c r="C1" s="28"/>
    </row>
    <row r="2" spans="1:12" ht="15" customHeight="1" x14ac:dyDescent="0.25">
      <c r="A2" s="29" t="s">
        <v>0</v>
      </c>
      <c r="B2" s="29"/>
      <c r="C2" s="29"/>
      <c r="D2" s="29"/>
      <c r="E2" s="29"/>
      <c r="F2" s="29"/>
      <c r="G2" s="29"/>
      <c r="H2" s="11"/>
      <c r="I2" s="11"/>
      <c r="J2" s="11"/>
      <c r="K2" s="11"/>
      <c r="L2" s="11"/>
    </row>
    <row r="3" spans="1:12" ht="15" customHeight="1" x14ac:dyDescent="0.25">
      <c r="A3" s="34"/>
      <c r="B3" s="34"/>
      <c r="C3" s="34"/>
      <c r="D3" s="34"/>
      <c r="E3" s="34"/>
      <c r="F3" s="34"/>
      <c r="G3" s="34"/>
      <c r="H3" s="11"/>
      <c r="I3" s="11"/>
      <c r="J3" s="11"/>
      <c r="K3" s="11"/>
      <c r="L3" s="11"/>
    </row>
    <row r="4" spans="1:12" s="10" customFormat="1" ht="30" customHeight="1" x14ac:dyDescent="0.3">
      <c r="A4" s="30" t="s">
        <v>13</v>
      </c>
      <c r="B4" s="30"/>
      <c r="C4" s="30"/>
      <c r="D4" s="30"/>
      <c r="E4" s="30"/>
      <c r="F4" s="30"/>
      <c r="G4" s="30"/>
    </row>
    <row r="5" spans="1:12" ht="36" customHeight="1" x14ac:dyDescent="0.25">
      <c r="A5" s="31" t="s">
        <v>25</v>
      </c>
      <c r="B5" s="35" t="s">
        <v>7</v>
      </c>
      <c r="C5" s="35" t="s">
        <v>2</v>
      </c>
      <c r="D5" s="32" t="s">
        <v>24</v>
      </c>
      <c r="E5" s="33"/>
      <c r="F5" s="33"/>
      <c r="G5" s="33"/>
    </row>
    <row r="6" spans="1:12" ht="42" customHeight="1" x14ac:dyDescent="0.25">
      <c r="A6" s="31"/>
      <c r="B6" s="36"/>
      <c r="C6" s="36"/>
      <c r="D6" s="8" t="s">
        <v>23</v>
      </c>
      <c r="E6" s="8" t="s">
        <v>10</v>
      </c>
      <c r="F6" s="8" t="s">
        <v>8</v>
      </c>
      <c r="G6" s="8" t="s">
        <v>9</v>
      </c>
    </row>
    <row r="7" spans="1:12" ht="17.25" customHeight="1" x14ac:dyDescent="0.25">
      <c r="A7" s="3" t="s">
        <v>15</v>
      </c>
      <c r="B7" s="3">
        <f>120+69+56</f>
        <v>245</v>
      </c>
      <c r="C7" s="2">
        <f>+(20*96)+(100*299)+(56*172)+(69*224)</f>
        <v>56908</v>
      </c>
      <c r="D7" s="19">
        <f>1996+866+18670+5419+267+306+163+2250+54583+866+117089+34371+1163+1935+472+4163+99345+866+157976+46394+1437+2617+508+7088+3895+8809+86912+549+73015+151+5+9+171+10010+90000</f>
        <v>834336</v>
      </c>
      <c r="E7" s="19">
        <f>6983+322512+45844+76919</f>
        <v>452258</v>
      </c>
      <c r="F7" s="19">
        <f>1049+3553+6047+2310+2318+4266</f>
        <v>19543</v>
      </c>
      <c r="G7" s="19">
        <f>90000+41417+365733+272407+415370+3895+181046-D7-E7-F7</f>
        <v>63731</v>
      </c>
      <c r="H7" s="20"/>
      <c r="I7" s="20"/>
      <c r="J7" s="20"/>
    </row>
    <row r="8" spans="1:12" x14ac:dyDescent="0.25">
      <c r="A8" s="13"/>
      <c r="B8" s="4"/>
      <c r="C8" s="4"/>
      <c r="H8" s="20"/>
      <c r="I8" s="20"/>
      <c r="J8" s="20"/>
    </row>
    <row r="9" spans="1:12" ht="16.5" customHeight="1" x14ac:dyDescent="0.25">
      <c r="A9" s="14"/>
      <c r="B9" s="5"/>
      <c r="C9" s="5"/>
    </row>
    <row r="10" spans="1:12" ht="16.5" customHeight="1" x14ac:dyDescent="0.25">
      <c r="A10" s="14"/>
      <c r="B10" s="5"/>
      <c r="C10" s="5"/>
    </row>
    <row r="11" spans="1:12" x14ac:dyDescent="0.25">
      <c r="A11" s="14"/>
      <c r="B11" s="5"/>
      <c r="C11" s="5"/>
    </row>
    <row r="12" spans="1:12" x14ac:dyDescent="0.25">
      <c r="A12" s="14"/>
      <c r="B12" s="5"/>
      <c r="C12" s="5"/>
      <c r="H12" s="24"/>
    </row>
    <row r="13" spans="1:12" x14ac:dyDescent="0.25">
      <c r="A13" s="15"/>
      <c r="H13" s="24"/>
    </row>
    <row r="14" spans="1:12" x14ac:dyDescent="0.25">
      <c r="A14" s="14"/>
      <c r="H14" s="24"/>
    </row>
    <row r="15" spans="1:12" x14ac:dyDescent="0.25">
      <c r="H15" s="24"/>
    </row>
    <row r="16" spans="1:12" x14ac:dyDescent="0.25">
      <c r="A16" s="7"/>
      <c r="H16" s="24"/>
    </row>
    <row r="17" spans="4:8" x14ac:dyDescent="0.25">
      <c r="D17" s="22"/>
      <c r="H17" s="24"/>
    </row>
    <row r="18" spans="4:8" x14ac:dyDescent="0.25">
      <c r="D18" s="22"/>
    </row>
    <row r="19" spans="4:8" x14ac:dyDescent="0.25">
      <c r="D19" s="22"/>
    </row>
    <row r="20" spans="4:8" x14ac:dyDescent="0.25">
      <c r="D20" s="22"/>
    </row>
  </sheetData>
  <mergeCells count="7">
    <mergeCell ref="A1:C1"/>
    <mergeCell ref="A2:G3"/>
    <mergeCell ref="A4:G4"/>
    <mergeCell ref="A5:A6"/>
    <mergeCell ref="B5:B6"/>
    <mergeCell ref="C5:C6"/>
    <mergeCell ref="D5:G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G12" sqref="G12"/>
    </sheetView>
  </sheetViews>
  <sheetFormatPr defaultRowHeight="15" x14ac:dyDescent="0.25"/>
  <cols>
    <col min="1" max="1" width="27" customWidth="1"/>
    <col min="2" max="2" width="14.5703125" customWidth="1"/>
    <col min="3" max="3" width="11.28515625" customWidth="1"/>
    <col min="4" max="4" width="12.28515625" customWidth="1"/>
    <col min="5" max="5" width="13.140625" bestFit="1" customWidth="1"/>
    <col min="6" max="6" width="9.42578125" bestFit="1" customWidth="1"/>
    <col min="7" max="10" width="14.7109375" bestFit="1" customWidth="1"/>
  </cols>
  <sheetData>
    <row r="1" spans="1:12" x14ac:dyDescent="0.25">
      <c r="A1" s="28" t="s">
        <v>3</v>
      </c>
      <c r="B1" s="28"/>
      <c r="C1" s="28"/>
    </row>
    <row r="2" spans="1:12" ht="15" customHeight="1" x14ac:dyDescent="0.25">
      <c r="A2" s="29" t="s">
        <v>0</v>
      </c>
      <c r="B2" s="29"/>
      <c r="C2" s="29"/>
      <c r="D2" s="29"/>
      <c r="E2" s="29"/>
      <c r="F2" s="29"/>
      <c r="G2" s="29"/>
      <c r="H2" s="11"/>
      <c r="I2" s="11"/>
      <c r="J2" s="11"/>
      <c r="K2" s="11"/>
      <c r="L2" s="11"/>
    </row>
    <row r="3" spans="1:12" ht="15" customHeight="1" x14ac:dyDescent="0.25">
      <c r="A3" s="34"/>
      <c r="B3" s="34"/>
      <c r="C3" s="34"/>
      <c r="D3" s="34"/>
      <c r="E3" s="34"/>
      <c r="F3" s="34"/>
      <c r="G3" s="34"/>
      <c r="H3" s="11"/>
      <c r="I3" s="11"/>
      <c r="J3" s="11"/>
      <c r="K3" s="11"/>
      <c r="L3" s="11"/>
    </row>
    <row r="4" spans="1:12" ht="30" customHeight="1" x14ac:dyDescent="0.25">
      <c r="A4" s="30" t="s">
        <v>14</v>
      </c>
      <c r="B4" s="30"/>
      <c r="C4" s="30"/>
      <c r="D4" s="30"/>
      <c r="E4" s="30"/>
      <c r="F4" s="30"/>
      <c r="G4" s="30"/>
    </row>
    <row r="5" spans="1:12" ht="37.5" customHeight="1" x14ac:dyDescent="0.25">
      <c r="A5" s="33" t="s">
        <v>22</v>
      </c>
      <c r="B5" s="35" t="s">
        <v>7</v>
      </c>
      <c r="C5" s="35" t="s">
        <v>2</v>
      </c>
      <c r="D5" s="32" t="s">
        <v>24</v>
      </c>
      <c r="E5" s="33"/>
      <c r="F5" s="33"/>
      <c r="G5" s="33"/>
    </row>
    <row r="6" spans="1:12" ht="41.25" customHeight="1" x14ac:dyDescent="0.25">
      <c r="A6" s="33"/>
      <c r="B6" s="36"/>
      <c r="C6" s="36"/>
      <c r="D6" s="8" t="s">
        <v>23</v>
      </c>
      <c r="E6" s="8" t="s">
        <v>10</v>
      </c>
      <c r="F6" s="8" t="s">
        <v>8</v>
      </c>
      <c r="G6" s="8" t="s">
        <v>9</v>
      </c>
    </row>
    <row r="7" spans="1:12" ht="17.25" customHeight="1" x14ac:dyDescent="0.25">
      <c r="A7" s="6" t="s">
        <v>20</v>
      </c>
      <c r="B7" s="6">
        <v>8</v>
      </c>
      <c r="C7" s="23">
        <f>8*181</f>
        <v>1448</v>
      </c>
      <c r="D7" s="21">
        <f>299+85+28</f>
        <v>412</v>
      </c>
      <c r="E7" s="21"/>
      <c r="F7" s="21"/>
      <c r="G7" s="21">
        <v>14240</v>
      </c>
      <c r="H7" s="18"/>
      <c r="I7" s="18"/>
      <c r="J7" s="18"/>
    </row>
    <row r="8" spans="1:12" ht="27.75" customHeight="1" x14ac:dyDescent="0.25">
      <c r="A8" s="6" t="s">
        <v>17</v>
      </c>
      <c r="B8" s="6">
        <v>381</v>
      </c>
      <c r="C8" s="23">
        <v>514</v>
      </c>
      <c r="D8" s="21">
        <v>36219</v>
      </c>
      <c r="E8" s="21"/>
      <c r="F8" s="21"/>
      <c r="G8" s="21">
        <v>1123</v>
      </c>
      <c r="H8" s="18"/>
      <c r="I8" s="18"/>
      <c r="J8" s="18"/>
    </row>
    <row r="9" spans="1:12" ht="32.25" customHeight="1" x14ac:dyDescent="0.25">
      <c r="A9" s="6" t="s">
        <v>18</v>
      </c>
      <c r="B9" s="6">
        <v>46</v>
      </c>
      <c r="C9" s="23">
        <v>80</v>
      </c>
      <c r="D9" s="21">
        <f>2001+7235+2066+869+683</f>
        <v>12854</v>
      </c>
      <c r="E9" s="21">
        <f>11629+2426</f>
        <v>14055</v>
      </c>
      <c r="F9" s="21"/>
      <c r="G9" s="21">
        <f>11164+449</f>
        <v>11613</v>
      </c>
      <c r="H9" s="18"/>
      <c r="I9" s="18"/>
      <c r="J9" s="18"/>
    </row>
    <row r="10" spans="1:12" ht="28.5" customHeight="1" x14ac:dyDescent="0.25">
      <c r="A10" s="6" t="s">
        <v>19</v>
      </c>
      <c r="B10" s="6">
        <v>78</v>
      </c>
      <c r="C10" s="23">
        <v>70</v>
      </c>
      <c r="D10" s="21">
        <f>3758+1073+1264+354</f>
        <v>6449</v>
      </c>
      <c r="E10" s="21">
        <f>631+35361+2455</f>
        <v>38447</v>
      </c>
      <c r="F10" s="21">
        <v>300</v>
      </c>
      <c r="G10" s="21">
        <v>100</v>
      </c>
      <c r="H10" s="18"/>
      <c r="I10" s="18"/>
      <c r="J10" s="18"/>
    </row>
    <row r="11" spans="1:12" x14ac:dyDescent="0.25">
      <c r="A11" s="13"/>
      <c r="B11" s="4"/>
      <c r="C11" s="4"/>
      <c r="H11" s="20"/>
      <c r="I11" s="20"/>
      <c r="J11" s="20"/>
    </row>
    <row r="12" spans="1:12" ht="16.5" customHeight="1" x14ac:dyDescent="0.25">
      <c r="A12" s="14"/>
      <c r="B12" s="5"/>
      <c r="C12" s="5"/>
    </row>
    <row r="13" spans="1:12" ht="16.5" customHeight="1" x14ac:dyDescent="0.25">
      <c r="A13" s="14"/>
      <c r="B13" s="5"/>
      <c r="C13" s="5"/>
    </row>
    <row r="14" spans="1:12" x14ac:dyDescent="0.25">
      <c r="A14" s="14"/>
      <c r="B14" s="5"/>
      <c r="C14" s="5"/>
    </row>
    <row r="15" spans="1:12" x14ac:dyDescent="0.25">
      <c r="A15" s="14"/>
      <c r="B15" s="5"/>
      <c r="C15" s="5"/>
      <c r="H15" s="24"/>
    </row>
    <row r="16" spans="1:12" x14ac:dyDescent="0.25">
      <c r="A16" s="15"/>
      <c r="H16" s="24"/>
    </row>
    <row r="17" spans="1:8" x14ac:dyDescent="0.25">
      <c r="A17" s="14"/>
      <c r="H17" s="24"/>
    </row>
    <row r="18" spans="1:8" x14ac:dyDescent="0.25">
      <c r="H18" s="24"/>
    </row>
    <row r="19" spans="1:8" x14ac:dyDescent="0.25">
      <c r="A19" s="7"/>
      <c r="H19" s="24"/>
    </row>
    <row r="20" spans="1:8" x14ac:dyDescent="0.25">
      <c r="A20" s="7"/>
    </row>
  </sheetData>
  <mergeCells count="7">
    <mergeCell ref="A1:C1"/>
    <mergeCell ref="A2:G3"/>
    <mergeCell ref="A4:G4"/>
    <mergeCell ref="A5:A6"/>
    <mergeCell ref="B5:B6"/>
    <mergeCell ref="C5:C6"/>
    <mergeCell ref="D5:G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348014B02C6D4DBACD4344FB9F4D5F" ma:contentTypeVersion="23" ma:contentTypeDescription="Creare un nuovo documento." ma:contentTypeScope="" ma:versionID="05a81effcc6f7a3bbab8b6df3dd19622">
  <xsd:schema xmlns:xsd="http://www.w3.org/2001/XMLSchema" xmlns:xs="http://www.w3.org/2001/XMLSchema" xmlns:p="http://schemas.microsoft.com/office/2006/metadata/properties" xmlns:ns2="0b5900c7-8cb7-4ce9-8bd8-4153c34d829a" targetNamespace="http://schemas.microsoft.com/office/2006/metadata/properties" ma:root="true" ma:fieldsID="a4a2b723545a34860851d0acdb8bea47" ns2:_="">
    <xsd:import namespace="0b5900c7-8cb7-4ce9-8bd8-4153c34d829a"/>
    <xsd:element name="properties">
      <xsd:complexType>
        <xsd:sequence>
          <xsd:element name="documentManagement">
            <xsd:complexType>
              <xsd:all>
                <xsd:element ref="ns2:Cartella" minOccurs="0"/>
                <xsd:element ref="ns2:CC" minOccurs="0"/>
                <xsd:element ref="ns2:Cestino" minOccurs="0"/>
                <xsd:element ref="ns2:Corpo" minOccurs="0"/>
                <xsd:element ref="ns2:Data" minOccurs="0"/>
                <xsd:element ref="ns2:Destinatario" minOccurs="0"/>
                <xsd:element ref="ns2:HasAttachment" minOccurs="0"/>
                <xsd:element ref="ns2:IdDocSet" minOccurs="0"/>
                <xsd:element ref="ns2:IDPec" minOccurs="0"/>
                <xsd:element ref="ns2:Letto" minOccurs="0"/>
                <xsd:element ref="ns2:MessageID" minOccurs="0"/>
                <xsd:element ref="ns2:Mittente" minOccurs="0"/>
                <xsd:element ref="ns2:Oggetto" minOccurs="0"/>
                <xsd:element ref="ns2:StatoRicevuta" minOccurs="0"/>
                <xsd:element ref="ns2:Tipologia" minOccurs="0"/>
                <xsd:element ref="ns2:Tipologia_x0020_File" minOccurs="0"/>
                <xsd:element ref="ns2:UtenteModific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900c7-8cb7-4ce9-8bd8-4153c34d829a" elementFormDefault="qualified">
    <xsd:import namespace="http://schemas.microsoft.com/office/2006/documentManagement/types"/>
    <xsd:import namespace="http://schemas.microsoft.com/office/infopath/2007/PartnerControls"/>
    <xsd:element name="Cartella" ma:index="8" nillable="true" ma:displayName="Cartella" ma:indexed="true" ma:list="e1441d58-8b7d-4efc-b9c4-70391132b848" ma:internalName="Cartella" ma:showField="Title">
      <xsd:simpleType>
        <xsd:restriction base="dms:Lookup"/>
      </xsd:simpleType>
    </xsd:element>
    <xsd:element name="CC" ma:index="9" nillable="true" ma:displayName="CC" ma:internalName="CC">
      <xsd:simpleType>
        <xsd:restriction base="dms:Note"/>
      </xsd:simpleType>
    </xsd:element>
    <xsd:element name="Cestino" ma:index="10" nillable="true" ma:displayName="Cestino" ma:indexed="true" ma:internalName="Cestino">
      <xsd:simpleType>
        <xsd:restriction base="dms:Boolean"/>
      </xsd:simpleType>
    </xsd:element>
    <xsd:element name="Corpo" ma:index="11" nillable="true" ma:displayName="Corpo" ma:internalName="Corpo">
      <xsd:simpleType>
        <xsd:restriction base="dms:Note"/>
      </xsd:simpleType>
    </xsd:element>
    <xsd:element name="Data" ma:index="12" nillable="true" ma:displayName="Data" ma:indexed="true" ma:internalName="Data">
      <xsd:simpleType>
        <xsd:restriction base="dms:DateTime"/>
      </xsd:simpleType>
    </xsd:element>
    <xsd:element name="Destinatario" ma:index="13" nillable="true" ma:displayName="Destinatario" ma:internalName="Destinatario">
      <xsd:simpleType>
        <xsd:restriction base="dms:Note"/>
      </xsd:simpleType>
    </xsd:element>
    <xsd:element name="HasAttachment" ma:index="14" nillable="true" ma:displayName="HasAttachment" ma:internalName="HasAttachment">
      <xsd:simpleType>
        <xsd:restriction base="dms:Boolean"/>
      </xsd:simpleType>
    </xsd:element>
    <xsd:element name="IdDocSet" ma:index="15" nillable="true" ma:displayName="IdDocSet" ma:indexed="true" ma:internalName="IdDocSet">
      <xsd:simpleType>
        <xsd:restriction base="dms:Text"/>
      </xsd:simpleType>
    </xsd:element>
    <xsd:element name="IDPec" ma:index="16" nillable="true" ma:displayName="IDPec" ma:indexed="true" ma:internalName="IDPec">
      <xsd:simpleType>
        <xsd:restriction base="dms:Text"/>
      </xsd:simpleType>
    </xsd:element>
    <xsd:element name="Letto" ma:index="17" nillable="true" ma:displayName="Letto" ma:indexed="true" ma:internalName="Letto">
      <xsd:simpleType>
        <xsd:restriction base="dms:Boolean"/>
      </xsd:simpleType>
    </xsd:element>
    <xsd:element name="MessageID" ma:index="18" nillable="true" ma:displayName="MessageID" ma:internalName="MessageID">
      <xsd:simpleType>
        <xsd:restriction base="dms:Note"/>
      </xsd:simpleType>
    </xsd:element>
    <xsd:element name="Mittente" ma:index="19" nillable="true" ma:displayName="Mittente" ma:internalName="Mittente">
      <xsd:simpleType>
        <xsd:restriction base="dms:Text"/>
      </xsd:simpleType>
    </xsd:element>
    <xsd:element name="Oggetto" ma:index="20" nillable="true" ma:displayName="Oggetto" ma:internalName="Oggetto">
      <xsd:simpleType>
        <xsd:restriction base="dms:Note"/>
      </xsd:simpleType>
    </xsd:element>
    <xsd:element name="StatoRicevuta" ma:index="21" nillable="true" ma:displayName="StatoRicevuta" ma:internalName="StatoRicevuta">
      <xsd:simpleType>
        <xsd:restriction base="dms:Choice">
          <xsd:enumeration value="Peo "/>
          <xsd:enumeration value="Accettato"/>
          <xsd:enumeration value="Consegnato"/>
          <xsd:enumeration value="Non Accettata"/>
        </xsd:restriction>
      </xsd:simpleType>
    </xsd:element>
    <xsd:element name="Tipologia" ma:index="22" nillable="true" ma:displayName="Tipologia" ma:indexed="true" ma:internalName="Tipologia">
      <xsd:simpleType>
        <xsd:restriction base="dms:Text"/>
      </xsd:simpleType>
    </xsd:element>
    <xsd:element name="Tipologia_x0020_File" ma:index="23" nillable="true" ma:displayName="Tipologia File" ma:internalName="Tipologia_x0020_File">
      <xsd:simpleType>
        <xsd:restriction base="dms:Text"/>
      </xsd:simpleType>
    </xsd:element>
    <xsd:element name="UtenteModifica" ma:index="24" nillable="true" ma:displayName="UtenteModifica" ma:internalName="UtenteModific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stino xmlns="0b5900c7-8cb7-4ce9-8bd8-4153c34d829a" xsi:nil="true"/>
    <HasAttachment xmlns="0b5900c7-8cb7-4ce9-8bd8-4153c34d829a" xsi:nil="true"/>
    <Oggetto xmlns="0b5900c7-8cb7-4ce9-8bd8-4153c34d829a" xsi:nil="true"/>
    <Tipologia_x0020_File xmlns="0b5900c7-8cb7-4ce9-8bd8-4153c34d829a">Allegato</Tipologia_x0020_File>
    <IdDocSet xmlns="0b5900c7-8cb7-4ce9-8bd8-4153c34d829a">26551</IdDocSet>
    <Cartella xmlns="0b5900c7-8cb7-4ce9-8bd8-4153c34d829a" xsi:nil="true"/>
    <UtenteModifica xmlns="0b5900c7-8cb7-4ce9-8bd8-4153c34d829a">
      <UserInfo>
        <DisplayName>Barbetta Flavia</DisplayName>
        <AccountId>200</AccountId>
        <AccountType/>
      </UserInfo>
    </UtenteModifica>
    <IDPec xmlns="0b5900c7-8cb7-4ce9-8bd8-4153c34d829a" xsi:nil="true"/>
    <Mittente xmlns="0b5900c7-8cb7-4ce9-8bd8-4153c34d829a" xsi:nil="true"/>
    <MessageID xmlns="0b5900c7-8cb7-4ce9-8bd8-4153c34d829a" xsi:nil="true"/>
    <Tipologia xmlns="0b5900c7-8cb7-4ce9-8bd8-4153c34d829a" xsi:nil="true"/>
    <CC xmlns="0b5900c7-8cb7-4ce9-8bd8-4153c34d829a" xsi:nil="true"/>
    <Destinatario xmlns="0b5900c7-8cb7-4ce9-8bd8-4153c34d829a" xsi:nil="true"/>
    <Letto xmlns="0b5900c7-8cb7-4ce9-8bd8-4153c34d829a" xsi:nil="true"/>
    <Data xmlns="0b5900c7-8cb7-4ce9-8bd8-4153c34d829a" xsi:nil="true"/>
    <Corpo xmlns="0b5900c7-8cb7-4ce9-8bd8-4153c34d829a" xsi:nil="true"/>
    <StatoRicevuta xmlns="0b5900c7-8cb7-4ce9-8bd8-4153c34d82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2E8F08-D717-4A00-BE6A-26F16162A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5900c7-8cb7-4ce9-8bd8-4153c34d8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811285-29BA-4F74-891A-4EE077837338}">
  <ds:schemaRefs>
    <ds:schemaRef ds:uri="http://purl.org/dc/elements/1.1/"/>
    <ds:schemaRef ds:uri="http://purl.org/dc/terms/"/>
    <ds:schemaRef ds:uri="0b5900c7-8cb7-4ce9-8bd8-4153c34d829a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47B7E8-B3DB-420B-AF54-C51295DAD5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aree di intervento anziani</vt:lpstr>
      <vt:lpstr>famiglie e minori</vt:lpstr>
      <vt:lpstr>altri servizi </vt:lpstr>
      <vt:lpstr>'aree di intervento anziani'!Area_stampa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Bovinelli Nadia</dc:creator>
  <cp:lastModifiedBy>MASSIMO CASADEI</cp:lastModifiedBy>
  <cp:lastPrinted>2019-02-15T12:05:46Z</cp:lastPrinted>
  <dcterms:created xsi:type="dcterms:W3CDTF">2018-07-23T07:50:13Z</dcterms:created>
  <dcterms:modified xsi:type="dcterms:W3CDTF">2019-02-15T12:09:49Z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0x0101006F348014B02C6D4DBACD4344FB9F4D5F</vt:lpwstr>
  </property>
</Properties>
</file>